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<sst xmlns="http://schemas.openxmlformats.org/spreadsheetml/2006/main" count="55" uniqueCount="34">
  <si>
    <r>
      <t>2018</t>
    </r>
    <r>
      <rPr>
        <b/>
        <sz val="18"/>
        <color indexed="8"/>
        <rFont val="宋体"/>
        <family val="0"/>
      </rPr>
      <t>年归档情况统计表</t>
    </r>
    <r>
      <rPr>
        <b/>
        <sz val="18"/>
        <color indexed="8"/>
        <rFont val="宋体"/>
        <family val="0"/>
      </rPr>
      <t xml:space="preserve">   </t>
    </r>
    <r>
      <rPr>
        <b/>
        <sz val="10"/>
        <color indexed="8"/>
        <rFont val="宋体"/>
        <family val="0"/>
      </rPr>
      <t xml:space="preserve">统计时间：2018年12月31日 </t>
    </r>
    <r>
      <rPr>
        <b/>
        <sz val="18"/>
        <color indexed="8"/>
        <rFont val="宋体"/>
        <family val="0"/>
      </rPr>
      <t xml:space="preserve">    </t>
    </r>
    <r>
      <rPr>
        <b/>
        <sz val="18"/>
        <color indexed="8"/>
        <rFont val="宋体"/>
        <family val="0"/>
      </rPr>
      <t xml:space="preserve">      </t>
    </r>
  </si>
  <si>
    <t>档案
名称</t>
  </si>
  <si>
    <r>
      <t xml:space="preserve">期限
</t>
    </r>
    <r>
      <rPr>
        <b/>
        <sz val="11"/>
        <color indexed="8"/>
        <rFont val="宋体"/>
        <family val="0"/>
      </rPr>
      <t>（卷件/盒）</t>
    </r>
  </si>
  <si>
    <t>永久</t>
  </si>
  <si>
    <t>长期</t>
  </si>
  <si>
    <t>短期</t>
  </si>
  <si>
    <t>小计（卷/件/盒）</t>
  </si>
  <si>
    <t>卷、件</t>
  </si>
  <si>
    <t>盒</t>
  </si>
  <si>
    <t>卷</t>
  </si>
  <si>
    <t>件</t>
  </si>
  <si>
    <t>DQ</t>
  </si>
  <si>
    <t>W</t>
  </si>
  <si>
    <t>XZ</t>
  </si>
  <si>
    <t>JX</t>
  </si>
  <si>
    <t>A</t>
  </si>
  <si>
    <t>KY</t>
  </si>
  <si>
    <t>CP</t>
  </si>
  <si>
    <t>JJ</t>
  </si>
  <si>
    <t>SB</t>
  </si>
  <si>
    <t>CB</t>
  </si>
  <si>
    <t>WS</t>
  </si>
  <si>
    <t>CK</t>
  </si>
  <si>
    <t>声像SX（张）</t>
  </si>
  <si>
    <t>实物SW（卷）</t>
  </si>
  <si>
    <t>人物RW（卷）</t>
  </si>
  <si>
    <t>死亡档案（卷）</t>
  </si>
  <si>
    <t>资料（件）</t>
  </si>
  <si>
    <t>合计</t>
  </si>
  <si>
    <t>文件（件）</t>
  </si>
  <si>
    <t>案卷（卷）</t>
  </si>
  <si>
    <t>照片（张）</t>
  </si>
  <si>
    <r>
      <t>备注：（1）2018年全年归档文件级档案 7989 件，其中永久 2259 件，长期 3444 件，短期2286 件。归档案卷级档案 7159 卷,其中永久 6610 卷，长期 389 卷，短期 160 卷。收集实物 4 卷，人物档案 605 卷</t>
    </r>
    <r>
      <rPr>
        <sz val="12"/>
        <color indexed="8"/>
        <rFont val="宋体"/>
        <family val="0"/>
      </rPr>
      <t xml:space="preserve">，照片 609 张。（2）本年度形成数字化加工数量为37367件368203 张（A4幅面）。（3）本年度行政类档案包含后补的2000-2016年度文件971件（其中永久44件、长期897件、短期30件），并均已补充至应归档年份。                                                                                                                                                                         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</si>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</sst>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57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9"/>
      <color indexed="8"/>
      <name val="宋体"/>
      <family val="0"/>
    </font>
    <font>
      <b/>
      <sz val="11"/>
      <color indexed="9"/>
      <name val="Tahoma"/>
      <family val="2"/>
    </font>
    <font>
      <sz val="11"/>
      <color indexed="9"/>
      <name val="Tahoma"/>
      <family val="2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sz val="11"/>
      <color indexed="8"/>
      <name val="Tahoma"/>
      <family val="2"/>
    </font>
    <font>
      <b/>
      <sz val="11"/>
      <color indexed="53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2"/>
      <color rgb="FF00B050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horizontal="left" vertical="center" wrapText="1"/>
    </xf>
    <xf numFmtId="0" fontId="52" fillId="0" borderId="11" xfId="63" applyFont="1" applyBorder="1" applyAlignment="1">
      <alignment horizontal="center" vertical="top"/>
      <protection/>
    </xf>
    <xf numFmtId="0" fontId="52" fillId="0" borderId="11" xfId="63" applyFont="1" applyBorder="1" applyAlignment="1">
      <alignment horizontal="center" vertical="center"/>
      <protection/>
    </xf>
    <xf numFmtId="0" fontId="57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130" zoomScaleNormal="130" workbookViewId="0" topLeftCell="A1">
      <pane ySplit="3" topLeftCell="A4" activePane="bottomLeft" state="frozen"/>
      <selection pane="bottomLeft" activeCell="A30" sqref="A30:K30"/>
    </sheetView>
  </sheetViews>
  <sheetFormatPr defaultColWidth="9.00390625" defaultRowHeight="19.5" customHeight="1"/>
  <cols>
    <col min="1" max="1" width="8.7109375" style="2" customWidth="1"/>
    <col min="2" max="2" width="11.140625" style="2" customWidth="1"/>
    <col min="3" max="4" width="7.140625" style="2" customWidth="1"/>
    <col min="5" max="6" width="7.140625" style="3" customWidth="1"/>
    <col min="7" max="8" width="7.140625" style="2" customWidth="1"/>
    <col min="9" max="10" width="7.7109375" style="2" customWidth="1"/>
    <col min="11" max="11" width="8.140625" style="2" customWidth="1"/>
    <col min="12" max="16384" width="8.8515625" style="4" bestFit="1" customWidth="1"/>
  </cols>
  <sheetData>
    <row r="1" spans="1:1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9.5" customHeight="1">
      <c r="A2" s="6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21" t="s">
        <v>6</v>
      </c>
      <c r="J2" s="21"/>
      <c r="K2" s="21"/>
    </row>
    <row r="3" spans="1:11" ht="22.5" customHeight="1">
      <c r="A3" s="7"/>
      <c r="B3" s="6"/>
      <c r="C3" s="9" t="s">
        <v>7</v>
      </c>
      <c r="D3" s="7" t="s">
        <v>8</v>
      </c>
      <c r="E3" s="9" t="s">
        <v>7</v>
      </c>
      <c r="F3" s="8" t="s">
        <v>8</v>
      </c>
      <c r="G3" s="9" t="s">
        <v>7</v>
      </c>
      <c r="H3" s="7" t="s">
        <v>8</v>
      </c>
      <c r="I3" s="22" t="s">
        <v>9</v>
      </c>
      <c r="J3" s="22" t="s">
        <v>10</v>
      </c>
      <c r="K3" s="22" t="s">
        <v>8</v>
      </c>
    </row>
    <row r="4" spans="1:11" ht="19.5" customHeight="1">
      <c r="A4" s="10" t="s">
        <v>11</v>
      </c>
      <c r="B4" s="10" t="s">
        <v>12</v>
      </c>
      <c r="C4" s="10">
        <v>129</v>
      </c>
      <c r="D4" s="10">
        <v>16</v>
      </c>
      <c r="E4" s="11">
        <v>434</v>
      </c>
      <c r="F4" s="11">
        <v>35</v>
      </c>
      <c r="G4" s="10">
        <v>511</v>
      </c>
      <c r="H4" s="10">
        <v>23</v>
      </c>
      <c r="I4" s="10"/>
      <c r="J4" s="10">
        <f>C4+E4+G4</f>
        <v>1074</v>
      </c>
      <c r="K4" s="17">
        <v>74</v>
      </c>
    </row>
    <row r="5" spans="1:11" ht="19.5" customHeight="1">
      <c r="A5" s="10" t="s">
        <v>13</v>
      </c>
      <c r="B5" s="10" t="s">
        <v>12</v>
      </c>
      <c r="C5" s="10">
        <v>708</v>
      </c>
      <c r="D5" s="10">
        <v>92</v>
      </c>
      <c r="E5" s="11">
        <v>1896</v>
      </c>
      <c r="F5" s="11">
        <v>114</v>
      </c>
      <c r="G5" s="10">
        <v>910</v>
      </c>
      <c r="H5" s="10">
        <v>127</v>
      </c>
      <c r="I5" s="10"/>
      <c r="J5" s="10">
        <v>3514</v>
      </c>
      <c r="K5" s="17">
        <v>333</v>
      </c>
    </row>
    <row r="6" spans="1:11" ht="19.5" customHeight="1">
      <c r="A6" s="10" t="s">
        <v>14</v>
      </c>
      <c r="B6" s="10" t="s">
        <v>12</v>
      </c>
      <c r="C6" s="10">
        <v>237</v>
      </c>
      <c r="D6" s="10">
        <v>28</v>
      </c>
      <c r="E6" s="11">
        <v>346</v>
      </c>
      <c r="F6" s="11">
        <v>29</v>
      </c>
      <c r="G6" s="10">
        <v>150</v>
      </c>
      <c r="H6" s="10">
        <v>9</v>
      </c>
      <c r="I6" s="10"/>
      <c r="J6" s="10">
        <f>C6+E6+G6</f>
        <v>733</v>
      </c>
      <c r="K6" s="10">
        <v>66</v>
      </c>
    </row>
    <row r="7" spans="1:11" ht="19.5" customHeight="1">
      <c r="A7" s="10"/>
      <c r="B7" s="10" t="s">
        <v>15</v>
      </c>
      <c r="C7" s="10">
        <v>2709</v>
      </c>
      <c r="D7" s="10">
        <v>972</v>
      </c>
      <c r="E7" s="11">
        <v>82</v>
      </c>
      <c r="F7" s="11">
        <v>82</v>
      </c>
      <c r="G7" s="10">
        <v>3</v>
      </c>
      <c r="H7" s="10">
        <v>3</v>
      </c>
      <c r="I7" s="10">
        <f>C7+E7+G7</f>
        <v>2794</v>
      </c>
      <c r="J7" s="10"/>
      <c r="K7" s="10">
        <v>1057</v>
      </c>
    </row>
    <row r="8" spans="1:11" ht="19.5" customHeight="1">
      <c r="A8" s="10" t="s">
        <v>16</v>
      </c>
      <c r="B8" s="10" t="s">
        <v>12</v>
      </c>
      <c r="C8" s="10">
        <v>44</v>
      </c>
      <c r="D8" s="10">
        <v>2</v>
      </c>
      <c r="E8" s="11">
        <v>93</v>
      </c>
      <c r="F8" s="11">
        <v>5</v>
      </c>
      <c r="G8" s="10">
        <v>138</v>
      </c>
      <c r="H8" s="10">
        <v>7</v>
      </c>
      <c r="I8" s="10"/>
      <c r="J8" s="10">
        <f>C8+E8+G8</f>
        <v>275</v>
      </c>
      <c r="K8" s="10">
        <v>14</v>
      </c>
    </row>
    <row r="9" spans="1:12" ht="19.5" customHeight="1">
      <c r="A9" s="10"/>
      <c r="B9" s="10" t="s">
        <v>15</v>
      </c>
      <c r="C9" s="10">
        <v>2744</v>
      </c>
      <c r="D9" s="10">
        <v>295</v>
      </c>
      <c r="E9" s="11"/>
      <c r="F9" s="11"/>
      <c r="G9" s="10"/>
      <c r="H9" s="10"/>
      <c r="I9" s="10">
        <f>C9+E9+G9</f>
        <v>2744</v>
      </c>
      <c r="J9" s="10"/>
      <c r="K9" s="10">
        <v>295</v>
      </c>
      <c r="L9" s="23"/>
    </row>
    <row r="10" spans="1:11" ht="19.5" customHeight="1">
      <c r="A10" s="10" t="s">
        <v>17</v>
      </c>
      <c r="B10" s="10" t="s">
        <v>12</v>
      </c>
      <c r="C10" s="10">
        <v>14</v>
      </c>
      <c r="D10" s="10">
        <v>1</v>
      </c>
      <c r="E10" s="11">
        <v>42</v>
      </c>
      <c r="F10" s="11">
        <v>2</v>
      </c>
      <c r="G10" s="10">
        <v>29</v>
      </c>
      <c r="H10" s="10">
        <v>2</v>
      </c>
      <c r="I10" s="10"/>
      <c r="J10" s="10">
        <f>C10+E10+G10</f>
        <v>85</v>
      </c>
      <c r="K10" s="10">
        <f aca="true" t="shared" si="0" ref="K10:K15">D10+F10+H10</f>
        <v>5</v>
      </c>
    </row>
    <row r="11" spans="1:11" ht="19.5" customHeight="1">
      <c r="A11" s="10"/>
      <c r="B11" s="10" t="s">
        <v>15</v>
      </c>
      <c r="C11" s="10"/>
      <c r="D11" s="10"/>
      <c r="E11" s="11"/>
      <c r="F11" s="11"/>
      <c r="G11" s="10"/>
      <c r="H11" s="10"/>
      <c r="I11" s="10">
        <f>C11+E11+G11</f>
        <v>0</v>
      </c>
      <c r="J11" s="10"/>
      <c r="K11" s="10">
        <f t="shared" si="0"/>
        <v>0</v>
      </c>
    </row>
    <row r="12" spans="1:11" ht="19.5" customHeight="1">
      <c r="A12" s="10" t="s">
        <v>18</v>
      </c>
      <c r="B12" s="10" t="s">
        <v>12</v>
      </c>
      <c r="C12" s="10">
        <v>23</v>
      </c>
      <c r="D12" s="10">
        <v>8</v>
      </c>
      <c r="E12" s="11">
        <v>13</v>
      </c>
      <c r="F12" s="11">
        <v>1</v>
      </c>
      <c r="G12" s="10">
        <v>9</v>
      </c>
      <c r="H12" s="10">
        <v>1</v>
      </c>
      <c r="I12" s="10"/>
      <c r="J12" s="10">
        <f>C12+E12+G12</f>
        <v>45</v>
      </c>
      <c r="K12" s="10">
        <v>10</v>
      </c>
    </row>
    <row r="13" spans="1:11" ht="19.5" customHeight="1">
      <c r="A13" s="10"/>
      <c r="B13" s="10" t="s">
        <v>15</v>
      </c>
      <c r="C13" s="10">
        <v>296</v>
      </c>
      <c r="D13" s="10">
        <v>231</v>
      </c>
      <c r="E13" s="11">
        <v>307</v>
      </c>
      <c r="F13" s="11">
        <v>225</v>
      </c>
      <c r="G13" s="10">
        <v>22</v>
      </c>
      <c r="H13" s="10">
        <v>13</v>
      </c>
      <c r="I13" s="10">
        <f>C13+E13+G13</f>
        <v>625</v>
      </c>
      <c r="J13" s="10"/>
      <c r="K13" s="10">
        <f t="shared" si="0"/>
        <v>469</v>
      </c>
    </row>
    <row r="14" spans="1:11" ht="19.5" customHeight="1">
      <c r="A14" s="10" t="s">
        <v>19</v>
      </c>
      <c r="B14" s="10" t="s">
        <v>12</v>
      </c>
      <c r="C14" s="10">
        <v>3</v>
      </c>
      <c r="D14" s="10">
        <v>1</v>
      </c>
      <c r="E14" s="11">
        <v>44</v>
      </c>
      <c r="F14" s="11">
        <v>9</v>
      </c>
      <c r="G14" s="10"/>
      <c r="H14" s="10"/>
      <c r="I14" s="10"/>
      <c r="J14" s="10">
        <f>C14+E14+G14</f>
        <v>47</v>
      </c>
      <c r="K14" s="10">
        <f t="shared" si="0"/>
        <v>10</v>
      </c>
    </row>
    <row r="15" spans="1:11" ht="19.5" customHeight="1">
      <c r="A15" s="10"/>
      <c r="B15" s="10" t="s">
        <v>15</v>
      </c>
      <c r="C15" s="10"/>
      <c r="D15" s="10"/>
      <c r="E15" s="11"/>
      <c r="F15" s="11"/>
      <c r="G15" s="10">
        <v>135</v>
      </c>
      <c r="H15" s="10">
        <v>78</v>
      </c>
      <c r="I15" s="10">
        <f>C15+E15+G15</f>
        <v>135</v>
      </c>
      <c r="J15" s="10"/>
      <c r="K15" s="10">
        <f aca="true" t="shared" si="1" ref="K15:K25">D15+F15+H15</f>
        <v>78</v>
      </c>
    </row>
    <row r="16" spans="1:11" ht="19.5" customHeight="1">
      <c r="A16" s="10" t="s">
        <v>20</v>
      </c>
      <c r="B16" s="10" t="s">
        <v>12</v>
      </c>
      <c r="C16" s="10"/>
      <c r="D16" s="10"/>
      <c r="E16" s="11">
        <v>11</v>
      </c>
      <c r="F16" s="11">
        <v>1</v>
      </c>
      <c r="G16" s="10"/>
      <c r="H16" s="10"/>
      <c r="I16" s="10"/>
      <c r="J16" s="10">
        <f>C16+E16+G16</f>
        <v>11</v>
      </c>
      <c r="K16" s="10">
        <f t="shared" si="1"/>
        <v>1</v>
      </c>
    </row>
    <row r="17" spans="1:11" ht="19.5" customHeight="1">
      <c r="A17" s="10"/>
      <c r="B17" s="10" t="s">
        <v>15</v>
      </c>
      <c r="C17" s="10">
        <v>252</v>
      </c>
      <c r="D17" s="10">
        <v>75</v>
      </c>
      <c r="E17" s="11"/>
      <c r="F17" s="11"/>
      <c r="G17" s="10"/>
      <c r="H17" s="10"/>
      <c r="I17" s="10">
        <f>C17+E17+G17</f>
        <v>252</v>
      </c>
      <c r="J17" s="10"/>
      <c r="K17" s="10">
        <f t="shared" si="1"/>
        <v>75</v>
      </c>
    </row>
    <row r="18" spans="1:11" ht="19.5" customHeight="1">
      <c r="A18" s="10" t="s">
        <v>21</v>
      </c>
      <c r="B18" s="10" t="s">
        <v>12</v>
      </c>
      <c r="C18" s="10">
        <v>2</v>
      </c>
      <c r="D18" s="10">
        <v>1</v>
      </c>
      <c r="E18" s="11">
        <v>478</v>
      </c>
      <c r="F18" s="11">
        <v>122</v>
      </c>
      <c r="G18" s="10">
        <v>399</v>
      </c>
      <c r="H18" s="10">
        <v>27</v>
      </c>
      <c r="I18" s="10"/>
      <c r="J18" s="10">
        <f>C18+E18+G18</f>
        <v>879</v>
      </c>
      <c r="K18" s="10">
        <f t="shared" si="1"/>
        <v>150</v>
      </c>
    </row>
    <row r="19" spans="1:11" ht="19.5" customHeight="1">
      <c r="A19" s="10"/>
      <c r="B19" s="10" t="s">
        <v>15</v>
      </c>
      <c r="C19" s="10"/>
      <c r="D19" s="10"/>
      <c r="E19" s="11"/>
      <c r="F19" s="11"/>
      <c r="G19" s="10"/>
      <c r="H19" s="10"/>
      <c r="I19" s="10">
        <f>C19+E19+G19</f>
        <v>0</v>
      </c>
      <c r="J19" s="10"/>
      <c r="K19" s="10">
        <f t="shared" si="1"/>
        <v>0</v>
      </c>
    </row>
    <row r="20" spans="1:11" ht="19.5" customHeight="1">
      <c r="A20" s="10" t="s">
        <v>22</v>
      </c>
      <c r="B20" s="10" t="s">
        <v>12</v>
      </c>
      <c r="C20" s="10">
        <v>73</v>
      </c>
      <c r="D20" s="10">
        <v>6</v>
      </c>
      <c r="E20" s="11">
        <v>87</v>
      </c>
      <c r="F20" s="11">
        <v>8</v>
      </c>
      <c r="G20" s="10">
        <v>140</v>
      </c>
      <c r="H20" s="10">
        <v>7</v>
      </c>
      <c r="I20" s="10"/>
      <c r="J20" s="10">
        <f>C20+E20+G20</f>
        <v>300</v>
      </c>
      <c r="K20" s="10">
        <f t="shared" si="1"/>
        <v>21</v>
      </c>
    </row>
    <row r="21" spans="1:11" ht="19.5" customHeight="1">
      <c r="A21" s="10"/>
      <c r="B21" s="10" t="s">
        <v>15</v>
      </c>
      <c r="C21" s="10"/>
      <c r="D21" s="10"/>
      <c r="E21" s="11"/>
      <c r="F21" s="11"/>
      <c r="G21" s="10"/>
      <c r="H21" s="10"/>
      <c r="I21" s="10">
        <f>C21+E21+G21</f>
        <v>0</v>
      </c>
      <c r="J21" s="10"/>
      <c r="K21" s="10"/>
    </row>
    <row r="22" spans="1:11" ht="19.5" customHeight="1">
      <c r="A22" s="12" t="s">
        <v>23</v>
      </c>
      <c r="B22" s="12"/>
      <c r="C22" s="13">
        <v>609</v>
      </c>
      <c r="D22" s="13"/>
      <c r="E22" s="14"/>
      <c r="F22" s="11"/>
      <c r="G22" s="10"/>
      <c r="H22" s="10"/>
      <c r="I22" s="10"/>
      <c r="J22" s="10"/>
      <c r="K22" s="10"/>
    </row>
    <row r="23" spans="1:11" ht="19.5" customHeight="1">
      <c r="A23" s="12" t="s">
        <v>24</v>
      </c>
      <c r="B23" s="12"/>
      <c r="C23" s="13">
        <v>4</v>
      </c>
      <c r="D23" s="13"/>
      <c r="E23" s="14"/>
      <c r="F23" s="11"/>
      <c r="G23" s="10"/>
      <c r="H23" s="10"/>
      <c r="I23" s="10">
        <f>C23+E23+G23</f>
        <v>4</v>
      </c>
      <c r="J23" s="10"/>
      <c r="K23" s="10"/>
    </row>
    <row r="24" spans="1:11" ht="19.5" customHeight="1">
      <c r="A24" s="12" t="s">
        <v>25</v>
      </c>
      <c r="B24" s="12"/>
      <c r="C24" s="13">
        <v>605</v>
      </c>
      <c r="D24" s="13"/>
      <c r="E24" s="14"/>
      <c r="F24" s="11"/>
      <c r="G24" s="10"/>
      <c r="H24" s="10"/>
      <c r="I24" s="10">
        <v>605</v>
      </c>
      <c r="J24" s="10"/>
      <c r="K24" s="10"/>
    </row>
    <row r="25" spans="1:11" ht="19.5" customHeight="1">
      <c r="A25" s="15" t="s">
        <v>26</v>
      </c>
      <c r="B25" s="16"/>
      <c r="C25" s="13">
        <v>0</v>
      </c>
      <c r="D25" s="13"/>
      <c r="E25" s="14"/>
      <c r="F25" s="11"/>
      <c r="G25" s="10"/>
      <c r="H25" s="10"/>
      <c r="I25" s="10">
        <v>0</v>
      </c>
      <c r="J25" s="10"/>
      <c r="K25" s="10"/>
    </row>
    <row r="26" spans="1:11" ht="19.5" customHeight="1">
      <c r="A26" s="10" t="s">
        <v>27</v>
      </c>
      <c r="B26" s="10"/>
      <c r="C26" s="17">
        <v>828</v>
      </c>
      <c r="D26" s="17">
        <v>18</v>
      </c>
      <c r="E26" s="14"/>
      <c r="F26" s="11"/>
      <c r="G26" s="10"/>
      <c r="H26" s="10"/>
      <c r="I26" s="10"/>
      <c r="J26" s="10">
        <v>828</v>
      </c>
      <c r="K26" s="10">
        <v>18</v>
      </c>
    </row>
    <row r="27" spans="1:11" ht="19.5" customHeight="1">
      <c r="A27" s="18" t="s">
        <v>28</v>
      </c>
      <c r="B27" s="19" t="s">
        <v>29</v>
      </c>
      <c r="C27" s="17">
        <v>2259</v>
      </c>
      <c r="D27" s="17">
        <f>D20+D18+D14+D12+D10+D8+D6+D5+D4</f>
        <v>155</v>
      </c>
      <c r="E27" s="14">
        <f>E20+E18+E16+E14+E12+E10+E8+E6+E5+E4</f>
        <v>3444</v>
      </c>
      <c r="F27" s="11">
        <f>F20+F18+F16+F14+F12+F10+F8+F6+F5+F4</f>
        <v>326</v>
      </c>
      <c r="G27" s="10">
        <v>2286</v>
      </c>
      <c r="H27" s="10">
        <f>H20+H18+H12+H10+H8+H6+H5+H4</f>
        <v>203</v>
      </c>
      <c r="I27" s="10"/>
      <c r="J27" s="10">
        <v>7989</v>
      </c>
      <c r="K27" s="10">
        <v>684</v>
      </c>
    </row>
    <row r="28" spans="1:11" ht="19.5" customHeight="1">
      <c r="A28" s="18"/>
      <c r="B28" s="19" t="s">
        <v>30</v>
      </c>
      <c r="C28" s="10">
        <f>C24+C23+C17+C13+C9+C7</f>
        <v>6610</v>
      </c>
      <c r="D28" s="10">
        <f>D17+D13+D9+D7</f>
        <v>1573</v>
      </c>
      <c r="E28" s="11">
        <f>E13+E7</f>
        <v>389</v>
      </c>
      <c r="F28" s="11">
        <f>F13+F7</f>
        <v>307</v>
      </c>
      <c r="G28" s="10">
        <f>G15+G13+G7</f>
        <v>160</v>
      </c>
      <c r="H28" s="10">
        <f>H15+H13+H7</f>
        <v>94</v>
      </c>
      <c r="I28" s="10">
        <f>I24+I23+I17+I15+I13+I9+I7</f>
        <v>7159</v>
      </c>
      <c r="J28" s="10"/>
      <c r="K28" s="10">
        <f>K17+K15+K13+K9+K7</f>
        <v>1974</v>
      </c>
    </row>
    <row r="29" spans="1:11" ht="19.5" customHeight="1">
      <c r="A29" s="18"/>
      <c r="B29" s="19" t="s">
        <v>31</v>
      </c>
      <c r="C29" s="10">
        <v>609</v>
      </c>
      <c r="D29" s="10"/>
      <c r="E29" s="11"/>
      <c r="F29" s="11"/>
      <c r="G29" s="10"/>
      <c r="H29" s="10"/>
      <c r="I29" s="10"/>
      <c r="J29" s="10"/>
      <c r="K29" s="10"/>
    </row>
    <row r="30" spans="1:11" ht="138" customHeight="1">
      <c r="A30" s="20" t="s">
        <v>32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="1" customFormat="1" ht="19.5" customHeight="1">
      <c r="A31" s="1" t="s">
        <v>33</v>
      </c>
    </row>
    <row r="32" s="1" customFormat="1" ht="19.5" customHeight="1"/>
  </sheetData>
  <sheetProtection/>
  <mergeCells count="23">
    <mergeCell ref="A1:K1"/>
    <mergeCell ref="C2:D2"/>
    <mergeCell ref="E2:F2"/>
    <mergeCell ref="G2:H2"/>
    <mergeCell ref="I2:K2"/>
    <mergeCell ref="A22:B22"/>
    <mergeCell ref="A23:B23"/>
    <mergeCell ref="A24:B24"/>
    <mergeCell ref="A25:B25"/>
    <mergeCell ref="A26:B26"/>
    <mergeCell ref="A30:K30"/>
    <mergeCell ref="A2:A3"/>
    <mergeCell ref="A6:A7"/>
    <mergeCell ref="A8:A9"/>
    <mergeCell ref="A10:A11"/>
    <mergeCell ref="A12:A13"/>
    <mergeCell ref="A14:A15"/>
    <mergeCell ref="A16:A17"/>
    <mergeCell ref="A18:A19"/>
    <mergeCell ref="A20:A21"/>
    <mergeCell ref="A27:A29"/>
    <mergeCell ref="B2:B3"/>
    <mergeCell ref="A31:IV32"/>
  </mergeCells>
  <printOptions/>
  <pageMargins left="0.7900000000000001" right="0.790000000000000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peak lee</cp:lastModifiedBy>
  <cp:lastPrinted>2016-01-06T02:26:42Z</cp:lastPrinted>
  <dcterms:created xsi:type="dcterms:W3CDTF">2016-01-06T01:39:58Z</dcterms:created>
  <dcterms:modified xsi:type="dcterms:W3CDTF">2019-03-13T02:34:35Z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  <property fmtid="{D5CDD505-2E9C-101B-9397-08002B2CF9AE}" pid="4" name="KSORubyTemplate">
    <vt:lpwstr>11</vt:lpwstr>
  </property>
</Properties>
</file>